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712105219\Desktop\"/>
    </mc:Choice>
  </mc:AlternateContent>
  <xr:revisionPtr revIDLastSave="0" documentId="8_{74BBFD0C-B252-464B-A0BC-DCEC18E946B0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turupõhin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8" i="2"/>
  <c r="E28" i="2"/>
  <c r="E23" i="2"/>
  <c r="H29" i="2" l="1"/>
  <c r="G27" i="2"/>
  <c r="G25" i="2"/>
  <c r="G29" i="2" s="1"/>
  <c r="H20" i="2"/>
  <c r="G19" i="2"/>
  <c r="G18" i="2"/>
  <c r="G17" i="2"/>
  <c r="G16" i="2"/>
  <c r="G15" i="2"/>
  <c r="G14" i="2"/>
  <c r="G13" i="2"/>
  <c r="G20" i="2" l="1"/>
  <c r="G31" i="2" s="1"/>
  <c r="G32" i="2" s="1"/>
  <c r="H31" i="2"/>
  <c r="E13" i="2"/>
  <c r="E17" i="2"/>
  <c r="F20" i="2"/>
  <c r="F29" i="2"/>
  <c r="E27" i="2"/>
  <c r="E25" i="2"/>
  <c r="E19" i="2"/>
  <c r="E18" i="2"/>
  <c r="E16" i="2"/>
  <c r="E15" i="2"/>
  <c r="E14" i="2"/>
  <c r="H32" i="2" l="1"/>
  <c r="H34" i="2"/>
  <c r="F31" i="2"/>
  <c r="E29" i="2"/>
  <c r="E20" i="2"/>
  <c r="F32" i="2" l="1"/>
  <c r="F33" i="2" s="1"/>
  <c r="F35" i="2" s="1"/>
  <c r="F34" i="2"/>
  <c r="E31" i="2"/>
  <c r="E32" i="2" s="1"/>
  <c r="E33" i="2" s="1"/>
  <c r="H33" i="2" l="1"/>
  <c r="H35" i="2" s="1"/>
  <c r="G33" i="2"/>
</calcChain>
</file>

<file path=xl/sharedStrings.xml><?xml version="1.0" encoding="utf-8"?>
<sst xmlns="http://schemas.openxmlformats.org/spreadsheetml/2006/main" count="60" uniqueCount="47">
  <si>
    <t xml:space="preserve">Lisa 3 üürilepingule nr Ü4148/12 </t>
  </si>
  <si>
    <t>Üür ja kõrvalteenuste tasu alates 01.09.2022 - 31.12.2023</t>
  </si>
  <si>
    <t>Üürnik</t>
  </si>
  <si>
    <t>Politsei- ja Piirivalveamet</t>
  </si>
  <si>
    <t>Üüripinna aadress</t>
  </si>
  <si>
    <t xml:space="preserve">Pargi 4, Kilingi-Nõmme linn, Saarde vald, Pärnu maakond </t>
  </si>
  <si>
    <t>Üüripind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</si>
  <si>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</si>
  <si>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</si>
  <si>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>01.09.2022 - 31.12.2022</t>
  </si>
  <si>
    <t>01.01.2023 - 31.12.2023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</si>
  <si>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</si>
  <si>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</si>
  <si>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</si>
  <si>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</si>
  <si>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</si>
  <si>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Netoüür</t>
  </si>
  <si>
    <t>Kinnisvara haldamine (haldusteenus)</t>
  </si>
  <si>
    <t>Tehnohooldus</t>
  </si>
  <si>
    <t>Heakord (310, 320, 360)</t>
  </si>
  <si>
    <t xml:space="preserve">Remonttööd </t>
  </si>
  <si>
    <t>Omanikukohustused</t>
  </si>
  <si>
    <t>Tugiteenused (720)</t>
  </si>
  <si>
    <t>ÜÜR KOKKU</t>
  </si>
  <si>
    <t>Kõrvalteenused ja kõrvalteenuste tasud</t>
  </si>
  <si>
    <t>Heakord (330, 340, 350)</t>
  </si>
  <si>
    <t>Tarbimisteenused</t>
  </si>
  <si>
    <t>Elektrienergia</t>
  </si>
  <si>
    <t>Küte (soojusenergia)</t>
  </si>
  <si>
    <t>Elektriküte</t>
  </si>
  <si>
    <t>Vesi ja kanalisatsioon</t>
  </si>
  <si>
    <t>Tugiteenused (710)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</si>
  <si>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</si>
  <si>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</si>
  <si>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</si>
  <si>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</si>
  <si>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</si>
  <si>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4 kuud</t>
  </si>
  <si>
    <t>12 kuud</t>
  </si>
  <si>
    <t>ÜÜR JA KÕRVALTEENUSTE TASUD KOOS KÄIBEMAKSUGA (perioodil)</t>
  </si>
  <si>
    <t>Üürileandja:</t>
  </si>
  <si>
    <t>Üürnik:</t>
  </si>
  <si>
    <t>(allkirjastatud digitaalselt)</t>
  </si>
  <si>
    <r>
      <t>Indekseerimine</t>
    </r>
    <r>
      <rPr>
        <sz val="11"/>
        <color indexed="8"/>
        <rFont val="Times New Roman"/>
        <family val="1"/>
      </rPr>
      <t>, 31.dets THI, koefitsient 1, max 3%</t>
    </r>
  </si>
  <si>
    <t>Teenuse hinnamuutus</t>
  </si>
  <si>
    <t>Teenuse hinna, tarbimise muutus</t>
  </si>
  <si>
    <t>Kõrvalteenuste eest tasumine tegelike kulude alusel, esitatud kulude 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</si>
</sst>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2" fillId="0" borderId="1" xfId="0" applyFont="1" applyBorder="1"/>
    <xf numFmtId="0" fontId="8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0" fontId="6" fillId="4" borderId="13" xfId="0" applyFont="1" applyFill="1" applyBorder="1"/>
    <xf numFmtId="0" fontId="8" fillId="0" borderId="0" xfId="0" applyFont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8" fillId="0" borderId="9" xfId="0" applyNumberFormat="1" applyFont="1" applyBorder="1"/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4" fontId="8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6" fillId="0" borderId="16" xfId="0" applyFont="1" applyBorder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6" fillId="3" borderId="18" xfId="0" applyNumberFormat="1" applyFont="1" applyFill="1" applyBorder="1" applyAlignment="1">
      <alignment horizontal="center" wrapText="1"/>
    </xf>
    <xf numFmtId="4" fontId="6" fillId="0" borderId="18" xfId="0" applyNumberFormat="1" applyFont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6" fillId="0" borderId="21" xfId="0" applyNumberFormat="1" applyFont="1" applyBorder="1" applyAlignment="1">
      <alignment wrapText="1"/>
    </xf>
    <xf numFmtId="4" fontId="6" fillId="3" borderId="21" xfId="0" applyNumberFormat="1" applyFont="1" applyFill="1" applyBorder="1" applyAlignment="1">
      <alignment wrapText="1"/>
    </xf>
    <xf numFmtId="4" fontId="8" fillId="2" borderId="5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0" borderId="8" xfId="0" applyFont="1" applyBorder="1"/>
    <xf numFmtId="0" fontId="8" fillId="2" borderId="25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Alignment="1">
      <alignment horizontal="right"/>
    </xf>
    <xf numFmtId="0" fontId="5" fillId="0" borderId="23" xfId="0" applyFont="1" applyBorder="1"/>
    <xf numFmtId="164" fontId="5" fillId="3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4" fontId="5" fillId="3" borderId="0" xfId="0" applyNumberFormat="1" applyFont="1" applyFill="1" applyAlignment="1">
      <alignment horizontal="right"/>
    </xf>
    <xf numFmtId="4" fontId="12" fillId="3" borderId="6" xfId="0" applyNumberFormat="1" applyFont="1" applyFill="1" applyBorder="1" applyAlignment="1">
      <alignment horizontal="right"/>
    </xf>
    <xf numFmtId="4" fontId="12" fillId="3" borderId="21" xfId="0" applyNumberFormat="1" applyFont="1" applyFill="1" applyBorder="1" applyAlignment="1">
      <alignment horizontal="right" wrapText="1"/>
    </xf>
    <xf numFmtId="4" fontId="12" fillId="0" borderId="6" xfId="0" applyNumberFormat="1" applyFont="1" applyBorder="1"/>
    <xf numFmtId="4" fontId="12" fillId="0" borderId="21" xfId="0" applyNumberFormat="1" applyFont="1" applyBorder="1"/>
    <xf numFmtId="4" fontId="12" fillId="0" borderId="6" xfId="0" applyNumberFormat="1" applyFont="1" applyBorder="1" applyAlignment="1">
      <alignment wrapText="1"/>
    </xf>
    <xf numFmtId="4" fontId="13" fillId="4" borderId="11" xfId="0" applyNumberFormat="1" applyFont="1" applyFill="1" applyBorder="1" applyAlignment="1">
      <alignment horizontal="right"/>
    </xf>
    <xf numFmtId="4" fontId="13" fillId="4" borderId="13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6" xfId="0" applyFont="1" applyBorder="1" applyAlignment="1"/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0" fontId="6" fillId="0" borderId="8" xfId="0" applyFont="1" applyBorder="1" applyAlignment="1"/>
    <xf numFmtId="0" fontId="8" fillId="0" borderId="0" xfId="0" applyFont="1" applyAlignment="1">
      <alignment horizontal="left" wrapText="1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wrapText="1"/>
    </xf>
    <xf numFmtId="4" fontId="12" fillId="0" borderId="5" xfId="0" applyNumberFormat="1" applyFont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FE08CE0F-4AD4-4D6C-9BB6-3DF9B3CE4C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43"/>
  <sheetViews>
    <sheetView tabSelected="1" topLeftCell="A4" zoomScale="85" zoomScaleNormal="85" workbookViewId="0">
      <selection activeCell="I37" sqref="I37"/>
    </sheetView>
  </sheetViews>
  <sheetFormatPr defaultColWidth="9.1796875" defaultRowHeight="14" x14ac:dyDescent="0.3"/>
  <cols>
    <col min="1" max="1" width="5.453125" style="1" customWidth="1"/>
    <col min="2" max="2" width="7.7265625" style="1" customWidth="1"/>
    <col min="3" max="3" width="7.81640625" style="1" customWidth="1"/>
    <col min="4" max="4" width="59" style="1" customWidth="1"/>
    <col min="5" max="8" width="14.08984375" style="1" customWidth="1"/>
    <col min="9" max="9" width="21.7265625" style="1" customWidth="1"/>
    <col min="10" max="10" width="25.453125" style="1" customWidth="1"/>
    <col min="11" max="16384" width="9.1796875" style="1"/>
  </cols>
  <sheetData>
    <row r="1" spans="1:10" x14ac:dyDescent="0.3">
      <c r="J1" s="64" t="s">
        <v>0</v>
      </c>
    </row>
    <row r="2" spans="1:10" ht="15" customHeight="1" x14ac:dyDescent="0.3"/>
    <row r="3" spans="1:10" ht="18.75" customHeight="1" x14ac:dyDescent="0.3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6.5" customHeight="1" x14ac:dyDescent="0.3"/>
    <row r="5" spans="1:10" x14ac:dyDescent="0.3">
      <c r="C5" s="4" t="s">
        <v>2</v>
      </c>
      <c r="D5" s="5" t="s">
        <v>3</v>
      </c>
    </row>
    <row r="6" spans="1:10" x14ac:dyDescent="0.3">
      <c r="C6" s="4" t="s">
        <v>4</v>
      </c>
      <c r="D6" s="65" t="s">
        <v>5</v>
      </c>
    </row>
    <row r="8" spans="1:10" ht="14.25" customHeight="1" x14ac:dyDescent="0.3">
      <c r="D8" s="6" t="s">
        <v>6</v>
      </c>
      <c r="E8" s="7">
        <v>81</v>
      </c>
      <c r="F8" s="8" t="s">
        <v>7</v>
      </c>
      <c r="G8" s="9"/>
    </row>
    <row r="9" spans="1:10" ht="14.25" customHeight="1" x14ac:dyDescent="0.3">
      <c r="D9" s="6" t="s">
        <v>8</v>
      </c>
      <c r="E9" s="66">
        <v>594</v>
      </c>
      <c r="F9" s="8" t="s">
        <v>7</v>
      </c>
      <c r="G9" s="9"/>
    </row>
    <row r="10" spans="1:10" ht="14.25" customHeight="1" thickBot="1" x14ac:dyDescent="0.35">
      <c r="D10" s="67"/>
      <c r="E10" s="68"/>
      <c r="F10" s="9"/>
      <c r="G10" s="9"/>
    </row>
    <row r="11" spans="1:10" ht="14.5" thickBot="1" x14ac:dyDescent="0.35">
      <c r="D11" s="9"/>
      <c r="E11" s="96" t="s">
        <v>9</v>
      </c>
      <c r="F11" s="97"/>
      <c r="G11" s="96" t="s">
        <v>10</v>
      </c>
      <c r="H11" s="97"/>
    </row>
    <row r="12" spans="1:10" ht="16.5" x14ac:dyDescent="0.3">
      <c r="B12" s="10" t="s">
        <v>11</v>
      </c>
      <c r="C12" s="55"/>
      <c r="D12" s="55"/>
      <c r="E12" s="11" t="s">
        <v>12</v>
      </c>
      <c r="F12" s="50" t="s">
        <v>13</v>
      </c>
      <c r="G12" s="11" t="s">
        <v>12</v>
      </c>
      <c r="H12" s="50" t="s">
        <v>13</v>
      </c>
      <c r="I12" s="45" t="s">
        <v>14</v>
      </c>
      <c r="J12" s="12" t="s">
        <v>15</v>
      </c>
    </row>
    <row r="13" spans="1:10" ht="15" customHeight="1" x14ac:dyDescent="0.3">
      <c r="B13" s="54"/>
      <c r="C13" s="44" t="s">
        <v>16</v>
      </c>
      <c r="D13" s="58"/>
      <c r="E13" s="15">
        <f t="shared" ref="E13:E19" si="0">F13/$E$8</f>
        <v>1.4845814814814815</v>
      </c>
      <c r="F13" s="51">
        <v>120.25109999999999</v>
      </c>
      <c r="G13" s="15">
        <f t="shared" ref="G13:G19" si="1">H13/$E$8</f>
        <v>1.5291185185185185</v>
      </c>
      <c r="H13" s="51">
        <v>123.8586</v>
      </c>
      <c r="I13" s="78" t="s">
        <v>43</v>
      </c>
      <c r="J13" s="88"/>
    </row>
    <row r="14" spans="1:10" ht="15" customHeight="1" x14ac:dyDescent="0.3">
      <c r="B14" s="14">
        <v>100</v>
      </c>
      <c r="C14" s="56" t="s">
        <v>17</v>
      </c>
      <c r="D14" s="57"/>
      <c r="E14" s="15">
        <f t="shared" si="0"/>
        <v>0.41919506172839505</v>
      </c>
      <c r="F14" s="51">
        <v>33.954799999999999</v>
      </c>
      <c r="G14" s="15">
        <f t="shared" si="1"/>
        <v>0.43177037037037036</v>
      </c>
      <c r="H14" s="51">
        <v>34.973399999999998</v>
      </c>
      <c r="I14" s="79"/>
      <c r="J14" s="89"/>
    </row>
    <row r="15" spans="1:10" ht="15" customHeight="1" x14ac:dyDescent="0.3">
      <c r="B15" s="14">
        <v>200</v>
      </c>
      <c r="C15" s="13" t="s">
        <v>18</v>
      </c>
      <c r="D15" s="44"/>
      <c r="E15" s="15">
        <f t="shared" si="0"/>
        <v>0.34108765432098764</v>
      </c>
      <c r="F15" s="51">
        <v>27.6281</v>
      </c>
      <c r="G15" s="15">
        <f t="shared" si="1"/>
        <v>0.35131975308641977</v>
      </c>
      <c r="H15" s="51">
        <v>28.456900000000001</v>
      </c>
      <c r="I15" s="79"/>
      <c r="J15" s="89"/>
    </row>
    <row r="16" spans="1:10" ht="15" customHeight="1" x14ac:dyDescent="0.3">
      <c r="B16" s="14">
        <v>300</v>
      </c>
      <c r="C16" s="81" t="s">
        <v>19</v>
      </c>
      <c r="D16" s="82"/>
      <c r="E16" s="15">
        <f t="shared" si="0"/>
        <v>0.47437777777777773</v>
      </c>
      <c r="F16" s="52">
        <v>38.424599999999998</v>
      </c>
      <c r="G16" s="15">
        <f t="shared" si="1"/>
        <v>0.48860864197530868</v>
      </c>
      <c r="H16" s="52">
        <v>39.577300000000001</v>
      </c>
      <c r="I16" s="79"/>
      <c r="J16" s="89"/>
    </row>
    <row r="17" spans="2:10" ht="15" customHeight="1" x14ac:dyDescent="0.3">
      <c r="B17" s="14">
        <v>400</v>
      </c>
      <c r="C17" s="81" t="s">
        <v>20</v>
      </c>
      <c r="D17" s="82"/>
      <c r="E17" s="15">
        <f t="shared" si="0"/>
        <v>2.4258716049382714</v>
      </c>
      <c r="F17" s="52">
        <v>196.4956</v>
      </c>
      <c r="G17" s="15">
        <f t="shared" si="1"/>
        <v>2.4986481481481482</v>
      </c>
      <c r="H17" s="52">
        <v>202.3905</v>
      </c>
      <c r="I17" s="79"/>
      <c r="J17" s="89"/>
    </row>
    <row r="18" spans="2:10" ht="15" customHeight="1" x14ac:dyDescent="0.3">
      <c r="B18" s="14">
        <v>500</v>
      </c>
      <c r="C18" s="13" t="s">
        <v>21</v>
      </c>
      <c r="D18" s="44"/>
      <c r="E18" s="15">
        <f t="shared" si="0"/>
        <v>0.1503506172839506</v>
      </c>
      <c r="F18" s="51">
        <v>12.1784</v>
      </c>
      <c r="G18" s="15">
        <f t="shared" si="1"/>
        <v>0.15486172839506171</v>
      </c>
      <c r="H18" s="51">
        <v>12.543799999999999</v>
      </c>
      <c r="I18" s="79"/>
      <c r="J18" s="89"/>
    </row>
    <row r="19" spans="2:10" ht="15" customHeight="1" x14ac:dyDescent="0.3">
      <c r="B19" s="14">
        <v>700</v>
      </c>
      <c r="C19" s="81" t="s">
        <v>22</v>
      </c>
      <c r="D19" s="82"/>
      <c r="E19" s="15">
        <f t="shared" si="0"/>
        <v>0</v>
      </c>
      <c r="F19" s="51">
        <v>0</v>
      </c>
      <c r="G19" s="15">
        <f t="shared" si="1"/>
        <v>0</v>
      </c>
      <c r="H19" s="51">
        <v>0</v>
      </c>
      <c r="I19" s="80"/>
      <c r="J19" s="90"/>
    </row>
    <row r="20" spans="2:10" x14ac:dyDescent="0.3">
      <c r="B20" s="16"/>
      <c r="C20" s="17" t="s">
        <v>23</v>
      </c>
      <c r="D20" s="17"/>
      <c r="E20" s="18">
        <f>SUM(E13:E19)</f>
        <v>5.2954641975308645</v>
      </c>
      <c r="F20" s="53">
        <f>SUM(F13:F19)</f>
        <v>428.93259999999998</v>
      </c>
      <c r="G20" s="18">
        <f>SUM(G13:G19)</f>
        <v>5.4543271604938273</v>
      </c>
      <c r="H20" s="53">
        <f>SUM(H13:H19)</f>
        <v>441.8005</v>
      </c>
      <c r="I20" s="46"/>
      <c r="J20" s="19"/>
    </row>
    <row r="21" spans="2:10" x14ac:dyDescent="0.3">
      <c r="B21" s="20"/>
      <c r="C21" s="21"/>
      <c r="D21" s="21"/>
      <c r="E21" s="22"/>
      <c r="F21" s="60"/>
      <c r="G21" s="22"/>
      <c r="H21" s="60"/>
      <c r="I21" s="62"/>
      <c r="J21" s="23"/>
    </row>
    <row r="22" spans="2:10" ht="16.5" x14ac:dyDescent="0.3">
      <c r="B22" s="24" t="s">
        <v>24</v>
      </c>
      <c r="C22" s="17"/>
      <c r="D22" s="17"/>
      <c r="E22" s="25" t="s">
        <v>12</v>
      </c>
      <c r="F22" s="59" t="s">
        <v>13</v>
      </c>
      <c r="G22" s="25" t="s">
        <v>12</v>
      </c>
      <c r="H22" s="59" t="s">
        <v>13</v>
      </c>
      <c r="I22" s="61" t="s">
        <v>14</v>
      </c>
      <c r="J22" s="26" t="s">
        <v>15</v>
      </c>
    </row>
    <row r="23" spans="2:10" ht="18.75" customHeight="1" x14ac:dyDescent="0.3">
      <c r="B23" s="14">
        <v>300</v>
      </c>
      <c r="C23" s="82" t="s">
        <v>25</v>
      </c>
      <c r="D23" s="86"/>
      <c r="E23" s="69">
        <f>F23/$E$8</f>
        <v>1.5802469135802468</v>
      </c>
      <c r="F23" s="70">
        <v>128</v>
      </c>
      <c r="G23" s="69">
        <f>H23/$E$8</f>
        <v>1.0862962962962963</v>
      </c>
      <c r="H23" s="70">
        <v>87.99</v>
      </c>
      <c r="I23" s="47" t="s">
        <v>44</v>
      </c>
      <c r="J23" s="91" t="s">
        <v>46</v>
      </c>
    </row>
    <row r="24" spans="2:10" x14ac:dyDescent="0.3">
      <c r="B24" s="14">
        <v>600</v>
      </c>
      <c r="C24" s="13" t="s">
        <v>26</v>
      </c>
      <c r="D24" s="44"/>
      <c r="E24" s="71"/>
      <c r="F24" s="72"/>
      <c r="G24" s="71"/>
      <c r="H24" s="72"/>
      <c r="I24" s="48"/>
      <c r="J24" s="92"/>
    </row>
    <row r="25" spans="2:10" ht="15" customHeight="1" x14ac:dyDescent="0.3">
      <c r="B25" s="14"/>
      <c r="C25" s="13">
        <v>610</v>
      </c>
      <c r="D25" s="44" t="s">
        <v>27</v>
      </c>
      <c r="E25" s="73">
        <f>F25/$E$8</f>
        <v>0.47839506172839508</v>
      </c>
      <c r="F25" s="72">
        <v>38.75</v>
      </c>
      <c r="G25" s="73">
        <f>H25/$E$8</f>
        <v>1.2904938271604938</v>
      </c>
      <c r="H25" s="72">
        <v>104.53</v>
      </c>
      <c r="I25" s="83" t="s">
        <v>45</v>
      </c>
      <c r="J25" s="92"/>
    </row>
    <row r="26" spans="2:10" x14ac:dyDescent="0.3">
      <c r="B26" s="14"/>
      <c r="C26" s="13">
        <v>620</v>
      </c>
      <c r="D26" s="44" t="s">
        <v>28</v>
      </c>
      <c r="E26" s="94" t="s">
        <v>29</v>
      </c>
      <c r="F26" s="95"/>
      <c r="G26" s="94" t="s">
        <v>29</v>
      </c>
      <c r="H26" s="95"/>
      <c r="I26" s="84"/>
      <c r="J26" s="92"/>
    </row>
    <row r="27" spans="2:10" x14ac:dyDescent="0.3">
      <c r="B27" s="14"/>
      <c r="C27" s="13">
        <v>630</v>
      </c>
      <c r="D27" s="44" t="s">
        <v>30</v>
      </c>
      <c r="E27" s="73">
        <f>F27/$E$8</f>
        <v>5.8518518518518518E-2</v>
      </c>
      <c r="F27" s="72">
        <v>4.74</v>
      </c>
      <c r="G27" s="73">
        <f>H27/$E$8</f>
        <v>5.6913580246913585E-2</v>
      </c>
      <c r="H27" s="72">
        <v>4.6100000000000003</v>
      </c>
      <c r="I27" s="85"/>
      <c r="J27" s="92"/>
    </row>
    <row r="28" spans="2:10" ht="16.5" customHeight="1" x14ac:dyDescent="0.3">
      <c r="B28" s="14">
        <v>700</v>
      </c>
      <c r="C28" s="82" t="s">
        <v>31</v>
      </c>
      <c r="D28" s="86"/>
      <c r="E28" s="73">
        <f>F28/$E$8</f>
        <v>0</v>
      </c>
      <c r="F28" s="72">
        <v>0</v>
      </c>
      <c r="G28" s="73">
        <f>H28/$E$8</f>
        <v>0</v>
      </c>
      <c r="H28" s="72">
        <v>0</v>
      </c>
      <c r="I28" s="47"/>
      <c r="J28" s="93"/>
    </row>
    <row r="29" spans="2:10" ht="15" customHeight="1" thickBot="1" x14ac:dyDescent="0.35">
      <c r="B29" s="27"/>
      <c r="C29" s="28" t="s">
        <v>32</v>
      </c>
      <c r="D29" s="28"/>
      <c r="E29" s="74">
        <f>SUM(E23:E28)</f>
        <v>2.1171604938271606</v>
      </c>
      <c r="F29" s="75">
        <f>SUM(F23:F28)</f>
        <v>171.49</v>
      </c>
      <c r="G29" s="74">
        <f>SUM(G23:G28)</f>
        <v>2.4337037037037037</v>
      </c>
      <c r="H29" s="75">
        <f>SUM(H23:H28)</f>
        <v>197.13</v>
      </c>
      <c r="I29" s="49"/>
      <c r="J29" s="29"/>
    </row>
    <row r="30" spans="2:10" ht="17.25" customHeight="1" x14ac:dyDescent="0.3">
      <c r="B30" s="30"/>
      <c r="C30" s="9"/>
      <c r="D30" s="9"/>
      <c r="E30" s="31"/>
      <c r="F30" s="32"/>
      <c r="G30" s="31"/>
      <c r="H30" s="32"/>
      <c r="I30" s="33"/>
    </row>
    <row r="31" spans="2:10" ht="15" customHeight="1" x14ac:dyDescent="0.3">
      <c r="B31" s="87" t="s">
        <v>33</v>
      </c>
      <c r="C31" s="87"/>
      <c r="D31" s="87"/>
      <c r="E31" s="31">
        <f>E29+E20</f>
        <v>7.4126246913580252</v>
      </c>
      <c r="F31" s="32">
        <f>F29+F20</f>
        <v>600.42259999999999</v>
      </c>
      <c r="G31" s="31">
        <f>G29+G20</f>
        <v>7.888030864197531</v>
      </c>
      <c r="H31" s="32">
        <f>H29+H20</f>
        <v>638.93049999999994</v>
      </c>
      <c r="I31" s="33"/>
    </row>
    <row r="32" spans="2:10" x14ac:dyDescent="0.3">
      <c r="B32" s="30" t="s">
        <v>34</v>
      </c>
      <c r="C32" s="34"/>
      <c r="D32" s="36">
        <v>0.2</v>
      </c>
      <c r="E32" s="35">
        <f>E31*D32</f>
        <v>1.482524938271605</v>
      </c>
      <c r="F32" s="32">
        <f>F31*D32</f>
        <v>120.08452</v>
      </c>
      <c r="G32" s="35">
        <f>G31*D32</f>
        <v>1.5776061728395063</v>
      </c>
      <c r="H32" s="32">
        <f>H31*D32</f>
        <v>127.78609999999999</v>
      </c>
    </row>
    <row r="33" spans="2:10" x14ac:dyDescent="0.3">
      <c r="B33" s="9" t="s">
        <v>35</v>
      </c>
      <c r="C33" s="9"/>
      <c r="D33" s="9"/>
      <c r="E33" s="37">
        <f>E32+E31</f>
        <v>8.8951496296296302</v>
      </c>
      <c r="F33" s="32">
        <f>F32+F31</f>
        <v>720.50711999999999</v>
      </c>
      <c r="G33" s="37">
        <f>G32+G31</f>
        <v>9.4656370370370375</v>
      </c>
      <c r="H33" s="32">
        <f>H32+H31</f>
        <v>766.71659999999997</v>
      </c>
      <c r="I33" s="33"/>
    </row>
    <row r="34" spans="2:10" x14ac:dyDescent="0.3">
      <c r="B34" s="9" t="s">
        <v>36</v>
      </c>
      <c r="C34" s="9"/>
      <c r="D34" s="9"/>
      <c r="E34" s="37" t="s">
        <v>37</v>
      </c>
      <c r="F34" s="32">
        <f>F31*4</f>
        <v>2401.6904</v>
      </c>
      <c r="G34" s="37" t="s">
        <v>38</v>
      </c>
      <c r="H34" s="32">
        <f>H31*12</f>
        <v>7667.1659999999993</v>
      </c>
      <c r="I34" s="38"/>
      <c r="J34" s="39"/>
    </row>
    <row r="35" spans="2:10" ht="14.5" thickBot="1" x14ac:dyDescent="0.35">
      <c r="B35" s="9" t="s">
        <v>39</v>
      </c>
      <c r="C35" s="9"/>
      <c r="D35" s="9"/>
      <c r="E35" s="40" t="s">
        <v>37</v>
      </c>
      <c r="F35" s="41">
        <f>F33*4</f>
        <v>2882.0284799999999</v>
      </c>
      <c r="G35" s="40" t="s">
        <v>38</v>
      </c>
      <c r="H35" s="41">
        <f>H33*12</f>
        <v>9200.5992000000006</v>
      </c>
      <c r="I35" s="42"/>
      <c r="J35" s="43"/>
    </row>
    <row r="36" spans="2:10" ht="15.5" x14ac:dyDescent="0.35">
      <c r="B36" s="77"/>
      <c r="C36" s="77"/>
      <c r="D36" s="77"/>
      <c r="E36" s="77"/>
      <c r="F36" s="77"/>
      <c r="G36" s="3"/>
      <c r="H36" s="2"/>
    </row>
    <row r="37" spans="2:10" ht="15.5" x14ac:dyDescent="0.35">
      <c r="B37" s="2"/>
      <c r="C37" s="2"/>
      <c r="D37" s="2"/>
      <c r="E37" s="2"/>
      <c r="F37" s="2"/>
      <c r="G37" s="2"/>
      <c r="H37" s="2"/>
    </row>
    <row r="38" spans="2:10" ht="15.5" x14ac:dyDescent="0.35">
      <c r="B38" s="2"/>
      <c r="C38" s="2"/>
      <c r="D38" s="2"/>
      <c r="E38" s="2"/>
      <c r="F38" s="2"/>
      <c r="G38" s="2"/>
      <c r="H38" s="2"/>
    </row>
    <row r="39" spans="2:10" ht="15.5" x14ac:dyDescent="0.35">
      <c r="B39" s="2"/>
      <c r="C39" s="2"/>
      <c r="D39" s="2"/>
      <c r="E39" s="2"/>
      <c r="F39" s="2"/>
      <c r="G39" s="2"/>
      <c r="H39" s="2"/>
    </row>
    <row r="40" spans="2:10" x14ac:dyDescent="0.3">
      <c r="B40" s="9" t="s">
        <v>40</v>
      </c>
      <c r="C40" s="9"/>
      <c r="D40" s="9"/>
      <c r="E40" s="9" t="s">
        <v>41</v>
      </c>
    </row>
    <row r="42" spans="2:10" x14ac:dyDescent="0.3">
      <c r="B42" s="63" t="s">
        <v>42</v>
      </c>
      <c r="C42" s="63"/>
      <c r="D42" s="63"/>
      <c r="E42" s="63" t="s">
        <v>42</v>
      </c>
      <c r="F42" s="63"/>
      <c r="G42" s="63"/>
    </row>
    <row r="43" spans="2:10" ht="15.5" x14ac:dyDescent="0.35">
      <c r="B43" s="2"/>
      <c r="C43" s="2"/>
      <c r="D43" s="2"/>
      <c r="E43" s="2"/>
      <c r="F43" s="2"/>
      <c r="G43" s="2"/>
      <c r="H43" s="2"/>
    </row>
  </sheetData>
  <mergeCells count="16">
    <mergeCell ref="A3:J3"/>
    <mergeCell ref="B36:F36"/>
    <mergeCell ref="I13:I19"/>
    <mergeCell ref="C16:D16"/>
    <mergeCell ref="C17:D17"/>
    <mergeCell ref="C19:D19"/>
    <mergeCell ref="I25:I27"/>
    <mergeCell ref="C23:D23"/>
    <mergeCell ref="C28:D28"/>
    <mergeCell ref="B31:D31"/>
    <mergeCell ref="J13:J19"/>
    <mergeCell ref="J23:J28"/>
    <mergeCell ref="E26:F26"/>
    <mergeCell ref="G26:H26"/>
    <mergeCell ref="E11:F11"/>
    <mergeCell ref="G11:H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324D62-1370-422D-8C0E-210FCFBAF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67358-632E-4F7D-93D9-9AFC13E7783B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a4634551-c501-4e5e-ac96-dde1e0c9b252"/>
    <ds:schemaRef ds:uri="http://www.w3.org/XML/1998/namespace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turupõhine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Kätlin Koidumäe</cp:lastModifiedBy>
  <cp:revision/>
  <dcterms:created xsi:type="dcterms:W3CDTF">2009-11-20T06:24:07Z</dcterms:created>
  <dcterms:modified xsi:type="dcterms:W3CDTF">2022-06-14T10:55:25Z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</Properties>
</file>